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climate-energy\"/>
    </mc:Choice>
  </mc:AlternateContent>
  <xr:revisionPtr revIDLastSave="0" documentId="13_ncr:1_{96C8DB9A-09F1-49ED-8F97-541E929CD7B4}" xr6:coauthVersionLast="47" xr6:coauthVersionMax="47" xr10:uidLastSave="{00000000-0000-0000-0000-000000000000}"/>
  <bookViews>
    <workbookView xWindow="1950" yWindow="1950" windowWidth="21600" windowHeight="11295" xr2:uid="{4CF9A4D2-E603-4F5A-91E1-A01628A2231B}"/>
  </bookViews>
  <sheets>
    <sheet name="Calcu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B20" i="2"/>
  <c r="D13" i="2"/>
  <c r="C6" i="2"/>
  <c r="I14" i="2" s="1"/>
  <c r="C9" i="2"/>
  <c r="G13" i="2" s="1"/>
  <c r="H13" i="2" s="1"/>
  <c r="I13" i="2" l="1"/>
  <c r="J13" i="2" s="1"/>
  <c r="K13" i="2" s="1"/>
  <c r="I15" i="2"/>
  <c r="G15" i="2"/>
  <c r="H15" i="2" s="1"/>
  <c r="G14" i="2"/>
  <c r="H14" i="2" s="1"/>
  <c r="J14" i="2" s="1"/>
  <c r="K14" i="2" s="1"/>
  <c r="L14" i="2" s="1"/>
  <c r="N13" i="2" l="1"/>
  <c r="L13" i="2"/>
  <c r="N14" i="2"/>
  <c r="J15" i="2"/>
  <c r="K15" i="2" s="1"/>
  <c r="N15" i="2" l="1"/>
  <c r="L15" i="2"/>
  <c r="N16" i="2"/>
</calcChain>
</file>

<file path=xl/sharedStrings.xml><?xml version="1.0" encoding="utf-8"?>
<sst xmlns="http://schemas.openxmlformats.org/spreadsheetml/2006/main" count="50" uniqueCount="48">
  <si>
    <t>J/a</t>
  </si>
  <si>
    <t>Rendement thermique</t>
  </si>
  <si>
    <t>We</t>
  </si>
  <si>
    <t>J/a él.</t>
  </si>
  <si>
    <t>J/a therm.</t>
  </si>
  <si>
    <t>a</t>
  </si>
  <si>
    <t>s/a</t>
  </si>
  <si>
    <t>une année</t>
  </si>
  <si>
    <t>Facteur de charge</t>
  </si>
  <si>
    <t>Unité de production</t>
  </si>
  <si>
    <t>Éolien terrestre</t>
  </si>
  <si>
    <t>Approvisionnement à assurer</t>
  </si>
  <si>
    <t>Productions additionelles</t>
  </si>
  <si>
    <t>autres</t>
  </si>
  <si>
    <r>
      <t>1 km</t>
    </r>
    <r>
      <rPr>
        <vertAlign val="superscript"/>
        <sz val="10"/>
        <color theme="1"/>
        <rFont val="Segoe UI"/>
        <family val="2"/>
      </rPr>
      <t>2</t>
    </r>
    <r>
      <rPr>
        <sz val="10"/>
        <color theme="1"/>
        <rFont val="Segoe UI"/>
        <family val="2"/>
      </rPr>
      <t xml:space="preserve"> </t>
    </r>
  </si>
  <si>
    <t>Puissance nominale</t>
  </si>
  <si>
    <t>Production attendue</t>
  </si>
  <si>
    <t>Substitution attendue</t>
  </si>
  <si>
    <t>J/a therm</t>
  </si>
  <si>
    <t>Nombre d'unités nécessaires</t>
  </si>
  <si>
    <t>Mises en service hebdomadaires</t>
  </si>
  <si>
    <t>#</t>
  </si>
  <si>
    <t>Turbine 5 MWp</t>
  </si>
  <si>
    <t>EPR 1,6 GWe</t>
  </si>
  <si>
    <t>d'ici à l'an 2050</t>
  </si>
  <si>
    <t>Les paramètres surlignés en jaune peuvent être modifiés (le reste de la feuille est protégé)</t>
  </si>
  <si>
    <t>Énergie primaire consommée</t>
  </si>
  <si>
    <t>Mesures d'économie</t>
  </si>
  <si>
    <t>Temps de mise en œuvre</t>
  </si>
  <si>
    <t>Centrales nucléaires</t>
  </si>
  <si>
    <r>
      <t>Panneaux de 200 Wp/m</t>
    </r>
    <r>
      <rPr>
        <vertAlign val="superscript"/>
        <sz val="10"/>
        <color theme="1"/>
        <rFont val="Segoe UI"/>
        <family val="2"/>
      </rPr>
      <t>2</t>
    </r>
    <r>
      <rPr>
        <sz val="10"/>
        <color theme="1"/>
        <rFont val="Segoe UI"/>
        <family val="2"/>
      </rPr>
      <t xml:space="preserve"> avec implantation à 80%</t>
    </r>
  </si>
  <si>
    <t>Substitution des carburants fossiles par électrification</t>
  </si>
  <si>
    <r>
      <t xml:space="preserve">Photovoltaïque </t>
    </r>
    <r>
      <rPr>
        <b/>
        <vertAlign val="superscript"/>
        <sz val="10"/>
        <color theme="1"/>
        <rFont val="Segoe UI"/>
        <family val="2"/>
      </rPr>
      <t>1</t>
    </r>
  </si>
  <si>
    <t>© Michel de Rougemont , 2024. Calcul approximatif et réducteur, sans garantie.</t>
  </si>
  <si>
    <t>dont carb. fossiles à remplacer</t>
  </si>
  <si>
    <t>ou substituttion impossible</t>
  </si>
  <si>
    <t>à conditions économiques constantes</t>
  </si>
  <si>
    <r>
      <t xml:space="preserve">Équivalent thermique </t>
    </r>
    <r>
      <rPr>
        <vertAlign val="superscript"/>
        <sz val="10"/>
        <color theme="1"/>
        <rFont val="Segoe UI"/>
        <family val="2"/>
      </rPr>
      <t>3</t>
    </r>
  </si>
  <si>
    <t>Un taux de productions intermittentes supérieur à 40% (PV + éolien) n'est pas soutenable pour un réseau dénué de capacités pilotables suffisantes.</t>
  </si>
  <si>
    <t>#/sem</t>
  </si>
  <si>
    <t xml:space="preserve">GW/sem </t>
  </si>
  <si>
    <t>Fr/kW</t>
  </si>
  <si>
    <t>Source: Energy Instiute. Monde, 2022, corrigée</t>
  </si>
  <si>
    <r>
      <t xml:space="preserve">Portion du mix final </t>
    </r>
    <r>
      <rPr>
        <vertAlign val="superscript"/>
        <sz val="10"/>
        <color theme="1"/>
        <rFont val="Segoe UI"/>
        <family val="2"/>
      </rPr>
      <t>2</t>
    </r>
  </si>
  <si>
    <t>milliard Fr/a</t>
  </si>
  <si>
    <t>Total</t>
  </si>
  <si>
    <r>
      <t xml:space="preserve">Investissements </t>
    </r>
    <r>
      <rPr>
        <b/>
        <vertAlign val="superscript"/>
        <sz val="10"/>
        <color theme="1"/>
        <rFont val="Segoe UI"/>
        <family val="2"/>
      </rPr>
      <t>4</t>
    </r>
  </si>
  <si>
    <t>Sans les investissement absolument nécessaires pour pallier les intermittences : stockages et capacités des réseaux à haute et basse tension.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</si>
</sst>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9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vertAlign val="superscript"/>
      <sz val="10"/>
      <color theme="1"/>
      <name val="Segoe UI"/>
      <family val="2"/>
    </font>
    <font>
      <sz val="18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sz val="10"/>
      <color theme="0" tint="-0.34998626667073579"/>
      <name val="Segoe UI"/>
      <family val="2"/>
    </font>
    <font>
      <sz val="8"/>
      <color theme="0" tint="-0.34998626667073579"/>
      <name val="Segoe UI"/>
      <family val="2"/>
    </font>
    <font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9" fontId="0" fillId="2" borderId="1" xfId="0" applyNumberFormat="1" applyFill="1" applyBorder="1" applyAlignment="1" applyProtection="1">
      <alignment vertical="center"/>
      <protection locked="0"/>
    </xf>
    <xf numFmtId="9" fontId="0" fillId="2" borderId="2" xfId="0" applyNumberFormat="1" applyFill="1" applyBorder="1" applyAlignment="1" applyProtection="1">
      <alignment vertical="center"/>
      <protection locked="0"/>
    </xf>
    <xf numFmtId="48" fontId="0" fillId="2" borderId="1" xfId="0" applyNumberFormat="1" applyFill="1" applyBorder="1" applyAlignment="1" applyProtection="1">
      <alignment vertical="center"/>
      <protection locked="0"/>
    </xf>
    <xf numFmtId="9" fontId="0" fillId="2" borderId="1" xfId="0" applyNumberForma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0" xfId="0" applyFill="1"/>
    <xf numFmtId="0" fontId="4" fillId="3" borderId="0" xfId="0" applyFont="1" applyFill="1" applyAlignment="1">
      <alignment horizontal="left"/>
    </xf>
    <xf numFmtId="48" fontId="0" fillId="3" borderId="0" xfId="0" applyNumberForma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11" fontId="0" fillId="3" borderId="0" xfId="0" applyNumberFormat="1" applyFill="1"/>
    <xf numFmtId="0" fontId="0" fillId="3" borderId="0" xfId="0" quotePrefix="1" applyFill="1" applyAlignment="1">
      <alignment horizontal="left"/>
    </xf>
    <xf numFmtId="43" fontId="0" fillId="3" borderId="0" xfId="1" applyFont="1" applyFill="1"/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right"/>
    </xf>
    <xf numFmtId="0" fontId="0" fillId="3" borderId="0" xfId="0" applyFill="1" applyAlignment="1">
      <alignment horizontal="right" wrapText="1"/>
    </xf>
    <xf numFmtId="48" fontId="0" fillId="3" borderId="0" xfId="0" applyNumberFormat="1" applyFill="1" applyAlignment="1">
      <alignment wrapText="1"/>
    </xf>
    <xf numFmtId="43" fontId="0" fillId="3" borderId="0" xfId="1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vertical="top" wrapText="1"/>
    </xf>
    <xf numFmtId="0" fontId="2" fillId="3" borderId="0" xfId="0" applyFont="1" applyFill="1" applyAlignment="1">
      <alignment horizontal="right" vertical="top"/>
    </xf>
    <xf numFmtId="0" fontId="0" fillId="3" borderId="0" xfId="0" applyFill="1" applyAlignment="1">
      <alignment horizontal="right" vertical="top" wrapText="1"/>
    </xf>
    <xf numFmtId="0" fontId="0" fillId="3" borderId="0" xfId="0" applyFill="1" applyAlignment="1">
      <alignment horizontal="right" vertical="top"/>
    </xf>
    <xf numFmtId="0" fontId="2" fillId="3" borderId="0" xfId="0" applyFont="1" applyFill="1" applyAlignment="1">
      <alignment horizontal="right" vertical="top" wrapText="1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9" fontId="0" fillId="3" borderId="0" xfId="0" applyNumberFormat="1" applyFill="1" applyAlignment="1">
      <alignment vertical="center"/>
    </xf>
    <xf numFmtId="48" fontId="0" fillId="3" borderId="0" xfId="0" applyNumberForma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0" fontId="3" fillId="3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8" fillId="3" borderId="0" xfId="0" applyFont="1" applyFill="1"/>
    <xf numFmtId="165" fontId="2" fillId="3" borderId="0" xfId="1" applyNumberFormat="1" applyFont="1" applyFill="1" applyAlignment="1">
      <alignment horizontal="left" vertical="center"/>
    </xf>
    <xf numFmtId="0" fontId="2" fillId="3" borderId="0" xfId="0" applyFont="1" applyFill="1" applyAlignment="1">
      <alignment horizont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1C75-BC23-43D5-8B8C-E543947D56CD}">
  <dimension ref="A1:N25"/>
  <sheetViews>
    <sheetView tabSelected="1" topLeftCell="A5" workbookViewId="0">
      <selection activeCell="D16" sqref="D16"/>
    </sheetView>
  </sheetViews>
  <sheetFormatPr baseColWidth="10" defaultRowHeight="14.25" x14ac:dyDescent="0.25"/>
  <cols>
    <col min="1" max="1" width="1.5703125" style="8" customWidth="1"/>
    <col min="2" max="2" width="26.28515625" style="12" customWidth="1"/>
    <col min="3" max="3" width="10.140625" style="8" customWidth="1"/>
    <col min="4" max="4" width="9" style="8" customWidth="1"/>
    <col min="5" max="5" width="13.7109375" style="8" customWidth="1"/>
    <col min="6" max="6" width="8.85546875" style="8" customWidth="1"/>
    <col min="7" max="7" width="10.140625" style="8" customWidth="1"/>
    <col min="8" max="8" width="11" style="8" customWidth="1"/>
    <col min="9" max="9" width="10.7109375" style="8" customWidth="1"/>
    <col min="10" max="10" width="11.140625" style="8" customWidth="1"/>
    <col min="11" max="11" width="8" style="8" customWidth="1"/>
    <col min="12" max="12" width="8.42578125" style="8" customWidth="1"/>
    <col min="13" max="13" width="6.7109375" style="8" customWidth="1"/>
    <col min="14" max="14" width="12.140625" style="8" customWidth="1"/>
    <col min="15" max="16384" width="11.42578125" style="8"/>
  </cols>
  <sheetData>
    <row r="1" spans="1:14" ht="26.25" x14ac:dyDescent="0.45">
      <c r="B1" s="9" t="s">
        <v>31</v>
      </c>
      <c r="H1" s="10"/>
    </row>
    <row r="2" spans="1:14" x14ac:dyDescent="0.25">
      <c r="B2" s="11" t="s">
        <v>25</v>
      </c>
    </row>
    <row r="3" spans="1:14" ht="28.5" customHeight="1" x14ac:dyDescent="0.25">
      <c r="B3" s="12" t="s">
        <v>26</v>
      </c>
      <c r="C3" s="10">
        <v>5.57E+20</v>
      </c>
      <c r="D3" s="8" t="s">
        <v>0</v>
      </c>
      <c r="E3" s="8" t="s">
        <v>42</v>
      </c>
    </row>
    <row r="4" spans="1:14" x14ac:dyDescent="0.25">
      <c r="B4" s="12" t="s">
        <v>34</v>
      </c>
      <c r="C4" s="10">
        <v>4.94E+20</v>
      </c>
      <c r="D4" s="8" t="s">
        <v>0</v>
      </c>
      <c r="E4" s="8" t="str">
        <f>"c'est à dire "&amp;ROUND(C4/C3*100,1)&amp;"% de la consommation mondiale"</f>
        <v>c'est à dire 88.7% de la consommation mondiale</v>
      </c>
      <c r="J4" s="13"/>
    </row>
    <row r="5" spans="1:14" x14ac:dyDescent="0.25">
      <c r="B5" s="12" t="s">
        <v>27</v>
      </c>
      <c r="C5" s="4">
        <v>0.2</v>
      </c>
      <c r="E5" s="8" t="s">
        <v>35</v>
      </c>
      <c r="J5" s="13"/>
    </row>
    <row r="6" spans="1:14" x14ac:dyDescent="0.25">
      <c r="B6" s="12" t="s">
        <v>11</v>
      </c>
      <c r="C6" s="10">
        <f>+C4*(1-C5)</f>
        <v>3.952E+20</v>
      </c>
      <c r="D6" s="8" t="s">
        <v>0</v>
      </c>
      <c r="E6" s="8" t="s">
        <v>36</v>
      </c>
      <c r="J6" s="13"/>
    </row>
    <row r="7" spans="1:14" x14ac:dyDescent="0.25">
      <c r="B7" s="12" t="s">
        <v>1</v>
      </c>
      <c r="C7" s="5">
        <v>0.33</v>
      </c>
      <c r="H7" s="10"/>
      <c r="J7" s="13"/>
    </row>
    <row r="8" spans="1:14" x14ac:dyDescent="0.25">
      <c r="B8" s="12" t="s">
        <v>28</v>
      </c>
      <c r="C8" s="6">
        <v>25</v>
      </c>
      <c r="D8" s="8" t="s">
        <v>5</v>
      </c>
      <c r="E8" s="8" t="s">
        <v>24</v>
      </c>
      <c r="J8" s="13"/>
    </row>
    <row r="9" spans="1:14" x14ac:dyDescent="0.25">
      <c r="B9" s="12" t="s">
        <v>7</v>
      </c>
      <c r="C9" s="8">
        <f>8760*3600</f>
        <v>31536000</v>
      </c>
      <c r="D9" s="14" t="s">
        <v>6</v>
      </c>
      <c r="G9" s="10"/>
      <c r="H9" s="15"/>
    </row>
    <row r="10" spans="1:14" x14ac:dyDescent="0.25">
      <c r="D10" s="14"/>
      <c r="G10" s="10"/>
      <c r="H10" s="15"/>
    </row>
    <row r="11" spans="1:14" s="16" customFormat="1" ht="44.25" x14ac:dyDescent="0.25">
      <c r="B11" s="17" t="s">
        <v>12</v>
      </c>
      <c r="C11" s="18" t="s">
        <v>8</v>
      </c>
      <c r="D11" s="18" t="s">
        <v>43</v>
      </c>
      <c r="E11" s="16" t="s">
        <v>9</v>
      </c>
      <c r="F11" s="16" t="s">
        <v>15</v>
      </c>
      <c r="G11" s="19" t="s">
        <v>16</v>
      </c>
      <c r="H11" s="20" t="s">
        <v>37</v>
      </c>
      <c r="I11" s="16" t="s">
        <v>17</v>
      </c>
      <c r="J11" s="21" t="s">
        <v>19</v>
      </c>
      <c r="K11" s="38" t="s">
        <v>20</v>
      </c>
      <c r="L11" s="38"/>
      <c r="M11" s="38" t="s">
        <v>46</v>
      </c>
      <c r="N11" s="38"/>
    </row>
    <row r="12" spans="1:14" s="16" customFormat="1" ht="25.5" customHeight="1" x14ac:dyDescent="0.25">
      <c r="A12" s="22"/>
      <c r="B12" s="23"/>
      <c r="C12" s="24"/>
      <c r="D12" s="24"/>
      <c r="E12" s="22"/>
      <c r="F12" s="25" t="s">
        <v>2</v>
      </c>
      <c r="G12" s="25" t="s">
        <v>3</v>
      </c>
      <c r="H12" s="25" t="s">
        <v>4</v>
      </c>
      <c r="I12" s="25" t="s">
        <v>18</v>
      </c>
      <c r="J12" s="26" t="s">
        <v>21</v>
      </c>
      <c r="K12" s="26" t="s">
        <v>39</v>
      </c>
      <c r="L12" s="26" t="s">
        <v>40</v>
      </c>
      <c r="M12" s="26" t="s">
        <v>41</v>
      </c>
      <c r="N12" s="26" t="s">
        <v>44</v>
      </c>
    </row>
    <row r="13" spans="1:14" s="27" customFormat="1" ht="23.25" customHeight="1" x14ac:dyDescent="0.25">
      <c r="B13" s="28" t="s">
        <v>29</v>
      </c>
      <c r="C13" s="1">
        <v>0.88</v>
      </c>
      <c r="D13" s="29">
        <f>1-D14-D15-D16</f>
        <v>0.6</v>
      </c>
      <c r="E13" s="7" t="s">
        <v>23</v>
      </c>
      <c r="F13" s="3">
        <v>1600000000</v>
      </c>
      <c r="G13" s="30">
        <f>+F13*$C$9*C13</f>
        <v>4.4402688E+16</v>
      </c>
      <c r="H13" s="30">
        <f>+G13/$C$7</f>
        <v>1.345536E+17</v>
      </c>
      <c r="I13" s="30">
        <f>+D13*$C$6</f>
        <v>2.3712E+20</v>
      </c>
      <c r="J13" s="31">
        <f>+I13/H13</f>
        <v>1762.2716894977168</v>
      </c>
      <c r="K13" s="32">
        <f>+J13/$C$8/52</f>
        <v>1.3555936073059358</v>
      </c>
      <c r="L13" s="32">
        <f>+K13*F13/1000000000</f>
        <v>2.1689497716894977</v>
      </c>
      <c r="M13" s="7">
        <v>6000</v>
      </c>
      <c r="N13" s="37">
        <f>+M13*K13*F13*52/1000/1000000000</f>
        <v>676.71232876712327</v>
      </c>
    </row>
    <row r="14" spans="1:14" s="27" customFormat="1" ht="23.25" customHeight="1" x14ac:dyDescent="0.25">
      <c r="B14" s="28" t="s">
        <v>32</v>
      </c>
      <c r="C14" s="2">
        <v>0.15</v>
      </c>
      <c r="D14" s="2">
        <v>0.15</v>
      </c>
      <c r="E14" s="7" t="s">
        <v>14</v>
      </c>
      <c r="F14" s="3">
        <v>160000000</v>
      </c>
      <c r="G14" s="30">
        <f>+F14*$C$9*C14</f>
        <v>756864000000000</v>
      </c>
      <c r="H14" s="30">
        <f>+G14/$C$7</f>
        <v>2293527272727272.5</v>
      </c>
      <c r="I14" s="30">
        <f t="shared" ref="I14:I15" si="0">+D14*$C$6</f>
        <v>5.928E+19</v>
      </c>
      <c r="J14" s="31">
        <f>+I14/H14</f>
        <v>25846.651445966516</v>
      </c>
      <c r="K14" s="32">
        <f t="shared" ref="K14:K15" si="1">+J14/$C$8/52</f>
        <v>19.8820395738204</v>
      </c>
      <c r="L14" s="32">
        <f t="shared" ref="L14:L15" si="2">+K14*F14/1000000000</f>
        <v>3.1811263318112641</v>
      </c>
      <c r="M14" s="7">
        <v>1250</v>
      </c>
      <c r="N14" s="37">
        <f>+M14*K14*F14*52/1000/1000000000</f>
        <v>206.77321156773215</v>
      </c>
    </row>
    <row r="15" spans="1:14" s="27" customFormat="1" ht="23.25" customHeight="1" x14ac:dyDescent="0.25">
      <c r="B15" s="28" t="s">
        <v>10</v>
      </c>
      <c r="C15" s="2">
        <v>0.28000000000000003</v>
      </c>
      <c r="D15" s="2">
        <v>0.15</v>
      </c>
      <c r="E15" s="7" t="s">
        <v>22</v>
      </c>
      <c r="F15" s="3">
        <v>5000000</v>
      </c>
      <c r="G15" s="30">
        <f>+F15*$C$9*C15</f>
        <v>44150400000000.008</v>
      </c>
      <c r="H15" s="30">
        <f>+G15/$C$7</f>
        <v>133789090909090.92</v>
      </c>
      <c r="I15" s="30">
        <f t="shared" si="0"/>
        <v>5.928E+19</v>
      </c>
      <c r="J15" s="31">
        <f>+I15/H15</f>
        <v>443085.45335942594</v>
      </c>
      <c r="K15" s="32">
        <f t="shared" si="1"/>
        <v>340.83496412263531</v>
      </c>
      <c r="L15" s="32">
        <f t="shared" si="2"/>
        <v>1.7041748206131766</v>
      </c>
      <c r="M15" s="7">
        <v>1500</v>
      </c>
      <c r="N15" s="37">
        <f>+M15*K15*F15*52/1000/1000000000</f>
        <v>132.92563600782776</v>
      </c>
    </row>
    <row r="16" spans="1:14" s="27" customFormat="1" ht="23.25" customHeight="1" x14ac:dyDescent="0.25">
      <c r="B16" s="28" t="s">
        <v>13</v>
      </c>
      <c r="D16" s="1">
        <v>0.1</v>
      </c>
      <c r="M16" s="28" t="s">
        <v>45</v>
      </c>
      <c r="N16" s="37">
        <f>SUM(N13:N15)</f>
        <v>1016.4111763426831</v>
      </c>
    </row>
    <row r="18" spans="1:6" ht="15.75" x14ac:dyDescent="0.25">
      <c r="A18" s="33">
        <v>1</v>
      </c>
      <c r="B18" s="11" t="s">
        <v>30</v>
      </c>
    </row>
    <row r="19" spans="1:6" ht="15.75" x14ac:dyDescent="0.25">
      <c r="A19" s="33">
        <v>2</v>
      </c>
      <c r="B19" s="11" t="s">
        <v>38</v>
      </c>
    </row>
    <row r="20" spans="1:6" ht="15.75" x14ac:dyDescent="0.25">
      <c r="A20" s="33">
        <v>3</v>
      </c>
      <c r="B20" s="11" t="str">
        <f>"Le faible rendement thermique ("&amp;ROUND(C7*100,1)&amp;" %) des applications utilisant des carburants fossiles n'est plus de mise pour les applications électriques"</f>
        <v>Le faible rendement thermique (33 %) des applications utilisant des carburants fossiles n'est plus de mise pour les applications électriques</v>
      </c>
    </row>
    <row r="21" spans="1:6" ht="15.75" x14ac:dyDescent="0.25">
      <c r="A21" s="33">
        <v>4</v>
      </c>
      <c r="B21" s="11" t="s">
        <v>47</v>
      </c>
      <c r="C21" s="34"/>
      <c r="D21" s="34"/>
      <c r="E21" s="34"/>
      <c r="F21" s="34"/>
    </row>
    <row r="22" spans="1:6" x14ac:dyDescent="0.25">
      <c r="B22" s="8"/>
      <c r="C22" s="36"/>
      <c r="D22" s="36"/>
      <c r="E22" s="36"/>
      <c r="F22" s="36"/>
    </row>
    <row r="25" spans="1:6" x14ac:dyDescent="0.25">
      <c r="B25" s="35" t="s">
        <v>33</v>
      </c>
    </row>
  </sheetData>
  <sheetProtection sheet="1" objects="1" scenarios="1"/>
  <mergeCells count="2">
    <mergeCell ref="K11:L11"/>
    <mergeCell ref="M11:N1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de Rougemont</dc:creator>
  <cp:lastModifiedBy>Michel de Rougemont</cp:lastModifiedBy>
  <cp:lastPrinted>2024-03-15T10:38:57Z</cp:lastPrinted>
  <dcterms:created xsi:type="dcterms:W3CDTF">2024-03-14T09:16:32Z</dcterms:created>
  <dcterms:modified xsi:type="dcterms:W3CDTF">2024-03-21T10:30:32Z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940bf3a7-1c26-47ce-8f21-9aa1821ca5b9</vt:lpwstr>
  </property>
</Properties>
</file>